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KBU\Administrasjon oppvekst og kunnskap\21 Barnehagemyndighet\§ 31-40 Spesialpedagogisk hjelp mv\Behovsmelding 2024-2025\"/>
    </mc:Choice>
  </mc:AlternateContent>
  <xr:revisionPtr revIDLastSave="0" documentId="13_ncr:1_{77B469B4-E6E9-4BF7-A0A1-1A42EE1EEDC6}" xr6:coauthVersionLast="47" xr6:coauthVersionMax="47" xr10:uidLastSave="{00000000-0000-0000-0000-000000000000}"/>
  <bookViews>
    <workbookView xWindow="-120" yWindow="-120" windowWidth="29040" windowHeight="17520" xr2:uid="{18761FA6-E3BC-4913-8B63-BDA49BF26323}"/>
  </bookViews>
  <sheets>
    <sheet name="Behovsmelding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2" l="1"/>
  <c r="B33" i="2"/>
  <c r="C29" i="2"/>
  <c r="B29" i="2"/>
  <c r="B36" i="2" s="1"/>
  <c r="D28" i="2"/>
  <c r="D29" i="2" s="1"/>
  <c r="E29" i="2" s="1"/>
  <c r="F29" i="2" s="1"/>
  <c r="C28" i="2"/>
  <c r="C30" i="2" s="1"/>
  <c r="B28" i="2"/>
  <c r="B35" i="2" s="1"/>
  <c r="C19" i="2"/>
  <c r="C18" i="2"/>
  <c r="C17" i="2"/>
  <c r="C16" i="2"/>
  <c r="C15" i="2"/>
  <c r="F10" i="2"/>
  <c r="B10" i="2"/>
  <c r="F7" i="2" s="1"/>
  <c r="F9" i="2"/>
  <c r="F8" i="2"/>
  <c r="F6" i="2"/>
  <c r="B23" i="2" l="1"/>
  <c r="I23" i="2" s="1"/>
  <c r="B24" i="2"/>
  <c r="I24" i="2" s="1"/>
  <c r="B30" i="2"/>
  <c r="F37" i="2"/>
  <c r="B37" i="2"/>
  <c r="F35" i="2"/>
  <c r="F33" i="2"/>
  <c r="D30" i="2"/>
  <c r="E28" i="2"/>
  <c r="E30" i="2" l="1"/>
  <c r="F34" i="2" s="1"/>
  <c r="F28" i="2"/>
  <c r="G30" i="2" l="1"/>
  <c r="F36" i="2" s="1"/>
  <c r="F30" i="2"/>
</calcChain>
</file>

<file path=xl/sharedStrings.xml><?xml version="1.0" encoding="utf-8"?>
<sst xmlns="http://schemas.openxmlformats.org/spreadsheetml/2006/main" count="70" uniqueCount="50">
  <si>
    <t>Behovsmelding spesialpedagogisk hjelp og tilrettelegging</t>
  </si>
  <si>
    <t>Kun gule felt skal fylles ut. Pedagog og assistent i grunnbemanning legges inn som samlet antall årsverk i %.</t>
  </si>
  <si>
    <t>Lysegule felt fylles ut etter tildeling</t>
  </si>
  <si>
    <t>Grunnbemanning før spesialpedagogiske tiltak</t>
  </si>
  <si>
    <t>Kontroll grunnbemanning</t>
  </si>
  <si>
    <t>Barn under tre år</t>
  </si>
  <si>
    <t>Pedagog</t>
  </si>
  <si>
    <t xml:space="preserve">Skal  være 0 % eller høyere. </t>
  </si>
  <si>
    <t>Barn over tre år</t>
  </si>
  <si>
    <t>Øvrig grunnbemanning</t>
  </si>
  <si>
    <t>Tilgjengelig pedagogressurs</t>
  </si>
  <si>
    <t>Så lenge denne er over 0  % kan det tas inn flere barn uten å tilføre mer pedagog.</t>
  </si>
  <si>
    <t>Andel pedagog</t>
  </si>
  <si>
    <t>Andel pedagog ved oppgitt bemanning og barnegruppe</t>
  </si>
  <si>
    <t>Samlet bemanning</t>
  </si>
  <si>
    <t>Bytte assistent for 50 % andel</t>
  </si>
  <si>
    <t>Dersom denne stillingsprosenten assistent byttes til pedagog oppnås 50 % pedagogdekning</t>
  </si>
  <si>
    <t>Uketimer</t>
  </si>
  <si>
    <t>Stillingsstr.</t>
  </si>
  <si>
    <t>Beregning av stillingsstørrelse</t>
  </si>
  <si>
    <t>Vedtak pedagog §§ 31 og 38</t>
  </si>
  <si>
    <t>Pedagog:</t>
  </si>
  <si>
    <t>Uketimer + 1,67 timer pause + 4 timer planlegging</t>
  </si>
  <si>
    <t>Vedtak assistent §§ 31 og 38</t>
  </si>
  <si>
    <t>Assistent:</t>
  </si>
  <si>
    <t>Uketimer + 1,67 timer pause</t>
  </si>
  <si>
    <t>Øvrig behov, tilrettelegging</t>
  </si>
  <si>
    <t>Tildeling til spesialpedagogisk arbeid, stillingsprosent</t>
  </si>
  <si>
    <t>Differanse mellom behovsmelding og tildeling</t>
  </si>
  <si>
    <t>Behovsmelding</t>
  </si>
  <si>
    <t>Tildelt</t>
  </si>
  <si>
    <t>Føres inn etter mottatt tildeling.
Tilføres barnehagen ihht. gjeldende satser</t>
  </si>
  <si>
    <t>Assistent</t>
  </si>
  <si>
    <t>Bemanningsbehov</t>
  </si>
  <si>
    <t>Grunn-bemanning før spesial-pedagogiske tiltak</t>
  </si>
  <si>
    <t>Spesial-pedagogiske tiltak og tilrettelegging</t>
  </si>
  <si>
    <t>Minimum grunn-bemanning</t>
  </si>
  <si>
    <t>Minimum nødvendig bemanning</t>
  </si>
  <si>
    <t>Nødvendig tilførsel av bemanning</t>
  </si>
  <si>
    <t>Faktisk tilførsel av bemanning</t>
  </si>
  <si>
    <t>Sum</t>
  </si>
  <si>
    <t>Skal være 0 % eller høyere</t>
  </si>
  <si>
    <t>Bemanning etter spesialpedagogiske tiltak</t>
  </si>
  <si>
    <t>Kontroll etter spesialpedagogiske tiltak</t>
  </si>
  <si>
    <t>Øvrig bemanning</t>
  </si>
  <si>
    <t>Andel pedagog grunnbemannin</t>
  </si>
  <si>
    <t>Andel  i samlet bemanning</t>
  </si>
  <si>
    <t>Henvist pedagog §§ 31 og 38</t>
  </si>
  <si>
    <t>Henvist assistent §§ 31 og 38</t>
  </si>
  <si>
    <t>Estimat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</si>
</sst>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9" fontId="0" fillId="0" borderId="0" xfId="1" applyFont="1" applyFill="1" applyBorder="1" applyAlignment="1">
      <alignment horizontal="left"/>
    </xf>
    <xf numFmtId="0" fontId="0" fillId="4" borderId="6" xfId="0" applyFill="1" applyBorder="1"/>
    <xf numFmtId="0" fontId="0" fillId="2" borderId="7" xfId="0" applyFill="1" applyBorder="1"/>
    <xf numFmtId="9" fontId="0" fillId="4" borderId="7" xfId="0" applyNumberFormat="1" applyFill="1" applyBorder="1" applyAlignment="1">
      <alignment horizontal="right"/>
    </xf>
    <xf numFmtId="9" fontId="0" fillId="0" borderId="0" xfId="0" applyNumberFormat="1"/>
    <xf numFmtId="9" fontId="0" fillId="0" borderId="0" xfId="0" applyNumberFormat="1" applyAlignment="1">
      <alignment wrapText="1"/>
    </xf>
    <xf numFmtId="9" fontId="0" fillId="0" borderId="0" xfId="1" applyFont="1" applyFill="1" applyBorder="1"/>
    <xf numFmtId="9" fontId="0" fillId="2" borderId="7" xfId="1" applyFont="1" applyFill="1" applyBorder="1"/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left" wrapText="1"/>
    </xf>
    <xf numFmtId="9" fontId="0" fillId="0" borderId="0" xfId="1" applyFont="1" applyFill="1" applyBorder="1" applyAlignment="1"/>
    <xf numFmtId="0" fontId="0" fillId="4" borderId="9" xfId="0" applyFill="1" applyBorder="1"/>
    <xf numFmtId="9" fontId="0" fillId="4" borderId="10" xfId="1" applyFont="1" applyFill="1" applyBorder="1"/>
    <xf numFmtId="9" fontId="0" fillId="4" borderId="10" xfId="0" applyNumberFormat="1" applyFill="1" applyBorder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6" xfId="0" applyBorder="1"/>
    <xf numFmtId="4" fontId="0" fillId="2" borderId="8" xfId="1" applyNumberFormat="1" applyFont="1" applyFill="1" applyBorder="1"/>
    <xf numFmtId="9" fontId="0" fillId="5" borderId="7" xfId="1" applyFont="1" applyFill="1" applyBorder="1"/>
    <xf numFmtId="9" fontId="0" fillId="5" borderId="18" xfId="1" applyFont="1" applyFill="1" applyBorder="1" applyAlignment="1"/>
    <xf numFmtId="2" fontId="0" fillId="0" borderId="0" xfId="0" applyNumberFormat="1"/>
    <xf numFmtId="2" fontId="0" fillId="5" borderId="20" xfId="0" applyNumberFormat="1" applyFill="1" applyBorder="1"/>
    <xf numFmtId="0" fontId="0" fillId="0" borderId="9" xfId="0" applyBorder="1"/>
    <xf numFmtId="4" fontId="0" fillId="2" borderId="11" xfId="1" applyNumberFormat="1" applyFont="1" applyFill="1" applyBorder="1"/>
    <xf numFmtId="9" fontId="0" fillId="5" borderId="10" xfId="1" applyFont="1" applyFill="1" applyBorder="1"/>
    <xf numFmtId="4" fontId="0" fillId="0" borderId="0" xfId="1" applyNumberFormat="1" applyFont="1" applyFill="1" applyBorder="1"/>
    <xf numFmtId="2" fontId="0" fillId="0" borderId="0" xfId="0" applyNumberFormat="1" applyAlignment="1">
      <alignment horizontal="left"/>
    </xf>
    <xf numFmtId="0" fontId="2" fillId="6" borderId="6" xfId="0" applyFont="1" applyFill="1" applyBorder="1"/>
    <xf numFmtId="0" fontId="0" fillId="6" borderId="8" xfId="0" applyFill="1" applyBorder="1"/>
    <xf numFmtId="0" fontId="0" fillId="6" borderId="14" xfId="0" applyFill="1" applyBorder="1"/>
    <xf numFmtId="0" fontId="0" fillId="6" borderId="6" xfId="0" applyFill="1" applyBorder="1"/>
    <xf numFmtId="9" fontId="0" fillId="6" borderId="26" xfId="1" applyFont="1" applyFill="1" applyBorder="1"/>
    <xf numFmtId="9" fontId="0" fillId="3" borderId="1" xfId="1" applyFont="1" applyFill="1" applyBorder="1"/>
    <xf numFmtId="0" fontId="0" fillId="7" borderId="6" xfId="0" applyFill="1" applyBorder="1"/>
    <xf numFmtId="9" fontId="0" fillId="7" borderId="7" xfId="0" applyNumberFormat="1" applyFill="1" applyBorder="1"/>
    <xf numFmtId="0" fontId="0" fillId="6" borderId="9" xfId="0" applyFill="1" applyBorder="1"/>
    <xf numFmtId="9" fontId="0" fillId="6" borderId="28" xfId="1" applyFont="1" applyFill="1" applyBorder="1"/>
    <xf numFmtId="9" fontId="0" fillId="3" borderId="9" xfId="1" applyFont="1" applyFill="1" applyBorder="1"/>
    <xf numFmtId="0" fontId="0" fillId="7" borderId="9" xfId="0" applyFill="1" applyBorder="1"/>
    <xf numFmtId="9" fontId="0" fillId="7" borderId="10" xfId="0" applyNumberFormat="1" applyFill="1" applyBorder="1"/>
    <xf numFmtId="0" fontId="0" fillId="9" borderId="6" xfId="0" applyFill="1" applyBorder="1" applyAlignment="1">
      <alignment horizontal="center" wrapText="1"/>
    </xf>
    <xf numFmtId="9" fontId="0" fillId="4" borderId="8" xfId="1" applyFont="1" applyFill="1" applyBorder="1" applyAlignment="1">
      <alignment horizontal="center" wrapText="1"/>
    </xf>
    <xf numFmtId="9" fontId="0" fillId="8" borderId="8" xfId="1" applyFont="1" applyFill="1" applyBorder="1" applyAlignment="1">
      <alignment horizontal="center" wrapText="1"/>
    </xf>
    <xf numFmtId="0" fontId="0" fillId="9" borderId="8" xfId="0" applyFill="1" applyBorder="1" applyAlignment="1">
      <alignment horizontal="center" wrapText="1"/>
    </xf>
    <xf numFmtId="9" fontId="0" fillId="9" borderId="26" xfId="1" applyFont="1" applyFill="1" applyBorder="1" applyAlignment="1">
      <alignment horizontal="center" wrapText="1"/>
    </xf>
    <xf numFmtId="9" fontId="0" fillId="10" borderId="6" xfId="1" applyFont="1" applyFill="1" applyBorder="1" applyAlignment="1">
      <alignment horizontal="center" wrapText="1"/>
    </xf>
    <xf numFmtId="0" fontId="0" fillId="10" borderId="14" xfId="0" applyFill="1" applyBorder="1" applyAlignment="1">
      <alignment wrapText="1"/>
    </xf>
    <xf numFmtId="0" fontId="0" fillId="0" borderId="0" xfId="0" applyAlignment="1">
      <alignment wrapText="1"/>
    </xf>
    <xf numFmtId="0" fontId="0" fillId="9" borderId="6" xfId="0" applyFill="1" applyBorder="1"/>
    <xf numFmtId="9" fontId="0" fillId="4" borderId="8" xfId="1" applyFont="1" applyFill="1" applyBorder="1"/>
    <xf numFmtId="9" fontId="0" fillId="8" borderId="8" xfId="1" applyFont="1" applyFill="1" applyBorder="1"/>
    <xf numFmtId="9" fontId="0" fillId="9" borderId="8" xfId="1" applyFont="1" applyFill="1" applyBorder="1"/>
    <xf numFmtId="9" fontId="0" fillId="9" borderId="26" xfId="0" applyNumberFormat="1" applyFill="1" applyBorder="1"/>
    <xf numFmtId="9" fontId="0" fillId="10" borderId="30" xfId="0" applyNumberFormat="1" applyFill="1" applyBorder="1"/>
    <xf numFmtId="9" fontId="0" fillId="3" borderId="31" xfId="0" applyNumberFormat="1" applyFill="1" applyBorder="1"/>
    <xf numFmtId="9" fontId="0" fillId="3" borderId="32" xfId="0" applyNumberFormat="1" applyFill="1" applyBorder="1"/>
    <xf numFmtId="0" fontId="0" fillId="9" borderId="9" xfId="0" applyFill="1" applyBorder="1"/>
    <xf numFmtId="9" fontId="0" fillId="4" borderId="11" xfId="0" applyNumberFormat="1" applyFill="1" applyBorder="1"/>
    <xf numFmtId="9" fontId="0" fillId="8" borderId="11" xfId="0" applyNumberFormat="1" applyFill="1" applyBorder="1"/>
    <xf numFmtId="9" fontId="0" fillId="9" borderId="11" xfId="0" applyNumberFormat="1" applyFill="1" applyBorder="1"/>
    <xf numFmtId="9" fontId="0" fillId="9" borderId="28" xfId="0" applyNumberFormat="1" applyFill="1" applyBorder="1"/>
    <xf numFmtId="9" fontId="0" fillId="10" borderId="9" xfId="0" applyNumberFormat="1" applyFill="1" applyBorder="1"/>
    <xf numFmtId="9" fontId="0" fillId="8" borderId="33" xfId="0" applyNumberFormat="1" applyFill="1" applyBorder="1"/>
    <xf numFmtId="0" fontId="2" fillId="7" borderId="1" xfId="0" applyFont="1" applyFill="1" applyBorder="1"/>
    <xf numFmtId="0" fontId="2" fillId="7" borderId="23" xfId="0" applyFont="1" applyFill="1" applyBorder="1"/>
    <xf numFmtId="0" fontId="0" fillId="7" borderId="2" xfId="0" applyFill="1" applyBorder="1"/>
    <xf numFmtId="0" fontId="0" fillId="7" borderId="7" xfId="0" applyFill="1" applyBorder="1"/>
    <xf numFmtId="9" fontId="0" fillId="7" borderId="7" xfId="0" applyNumberFormat="1" applyFill="1" applyBorder="1" applyAlignment="1">
      <alignment horizontal="right"/>
    </xf>
    <xf numFmtId="9" fontId="0" fillId="7" borderId="7" xfId="1" applyFont="1" applyFill="1" applyBorder="1"/>
    <xf numFmtId="9" fontId="0" fillId="7" borderId="10" xfId="0" applyNumberFormat="1" applyFill="1" applyBorder="1" applyAlignment="1">
      <alignment horizontal="right"/>
    </xf>
    <xf numFmtId="0" fontId="0" fillId="7" borderId="6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7" borderId="34" xfId="0" applyFill="1" applyBorder="1" applyAlignment="1">
      <alignment horizontal="left"/>
    </xf>
    <xf numFmtId="0" fontId="0" fillId="7" borderId="35" xfId="0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wrapText="1"/>
    </xf>
    <xf numFmtId="0" fontId="2" fillId="7" borderId="25" xfId="0" applyFont="1" applyFill="1" applyBorder="1" applyAlignment="1">
      <alignment horizontal="center" wrapText="1"/>
    </xf>
    <xf numFmtId="2" fontId="0" fillId="8" borderId="27" xfId="0" applyNumberFormat="1" applyFill="1" applyBorder="1" applyAlignment="1">
      <alignment horizontal="left" wrapText="1"/>
    </xf>
    <xf numFmtId="2" fontId="0" fillId="8" borderId="16" xfId="0" applyNumberFormat="1" applyFill="1" applyBorder="1" applyAlignment="1">
      <alignment horizontal="left" wrapText="1"/>
    </xf>
    <xf numFmtId="2" fontId="0" fillId="8" borderId="17" xfId="0" applyNumberFormat="1" applyFill="1" applyBorder="1" applyAlignment="1">
      <alignment horizontal="left" wrapText="1"/>
    </xf>
    <xf numFmtId="2" fontId="0" fillId="8" borderId="29" xfId="0" applyNumberFormat="1" applyFill="1" applyBorder="1" applyAlignment="1">
      <alignment horizontal="left" wrapText="1"/>
    </xf>
    <xf numFmtId="2" fontId="0" fillId="8" borderId="21" xfId="0" applyNumberFormat="1" applyFill="1" applyBorder="1" applyAlignment="1">
      <alignment horizontal="left" wrapText="1"/>
    </xf>
    <xf numFmtId="2" fontId="0" fillId="8" borderId="22" xfId="0" applyNumberFormat="1" applyFill="1" applyBorder="1" applyAlignment="1">
      <alignment horizontal="left" wrapText="1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9" fontId="2" fillId="5" borderId="15" xfId="0" applyNumberFormat="1" applyFont="1" applyFill="1" applyBorder="1" applyAlignment="1">
      <alignment horizontal="left"/>
    </xf>
    <xf numFmtId="9" fontId="2" fillId="5" borderId="16" xfId="0" applyNumberFormat="1" applyFont="1" applyFill="1" applyBorder="1" applyAlignment="1">
      <alignment horizontal="left"/>
    </xf>
    <xf numFmtId="9" fontId="2" fillId="5" borderId="17" xfId="0" applyNumberFormat="1" applyFont="1" applyFill="1" applyBorder="1" applyAlignment="1">
      <alignment horizontal="left"/>
    </xf>
    <xf numFmtId="9" fontId="0" fillId="5" borderId="0" xfId="1" applyFont="1" applyFill="1" applyBorder="1" applyAlignment="1">
      <alignment horizontal="left"/>
    </xf>
    <xf numFmtId="9" fontId="0" fillId="5" borderId="19" xfId="1" applyFont="1" applyFill="1" applyBorder="1" applyAlignment="1">
      <alignment horizontal="left"/>
    </xf>
    <xf numFmtId="2" fontId="0" fillId="5" borderId="21" xfId="0" applyNumberFormat="1" applyFill="1" applyBorder="1" applyAlignment="1">
      <alignment horizontal="left"/>
    </xf>
    <xf numFmtId="2" fontId="0" fillId="5" borderId="22" xfId="0" applyNumberForma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Behovsmelding%20spes%202024-2025.xlsx" TargetMode="External"/><Relationship Id="rId1" Type="http://schemas.openxmlformats.org/officeDocument/2006/relationships/externalLinkPath" Target="file:///H:\Behovsmelding%20spes%202024-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l"/>
      <sheetName val="Budsjett"/>
      <sheetName val="Satser"/>
      <sheetName val="Oversikt"/>
      <sheetName val="Ark1"/>
    </sheetNames>
    <sheetDataSet>
      <sheetData sheetId="0"/>
      <sheetData sheetId="1"/>
      <sheetData sheetId="2">
        <row r="6">
          <cell r="F6">
            <v>0.1512</v>
          </cell>
        </row>
        <row r="7">
          <cell r="F7">
            <v>4.4533333333333334E-2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0E22-9F3A-4F61-986B-CF83FADC88EE}">
  <dimension ref="A1:P37"/>
  <sheetViews>
    <sheetView tabSelected="1" zoomScaleNormal="100" workbookViewId="0"/>
  </sheetViews>
  <sheetFormatPr baseColWidth="10" defaultRowHeight="15" x14ac:dyDescent="0.25"/>
  <cols>
    <col min="1" max="1" width="28" customWidth="1"/>
    <col min="2" max="2" width="15.28515625" customWidth="1"/>
    <col min="3" max="7" width="13.7109375" customWidth="1"/>
    <col min="8" max="8" width="9.85546875" customWidth="1"/>
    <col min="9" max="13" width="13.7109375" customWidth="1"/>
  </cols>
  <sheetData>
    <row r="1" spans="1:16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x14ac:dyDescent="0.25">
      <c r="A2" s="115" t="s">
        <v>1</v>
      </c>
      <c r="B2" s="115"/>
      <c r="C2" s="115"/>
      <c r="D2" s="115"/>
      <c r="E2" s="115"/>
      <c r="F2" s="115"/>
    </row>
    <row r="3" spans="1:16" x14ac:dyDescent="0.25">
      <c r="A3" s="2" t="s">
        <v>2</v>
      </c>
      <c r="B3" s="3"/>
      <c r="C3" s="3"/>
      <c r="D3" s="3"/>
      <c r="E3" s="3"/>
      <c r="F3" s="3"/>
    </row>
    <row r="4" spans="1:16" ht="15.75" thickBot="1" x14ac:dyDescent="0.3">
      <c r="B4" s="4"/>
    </row>
    <row r="5" spans="1:16" x14ac:dyDescent="0.25">
      <c r="A5" s="116" t="s">
        <v>3</v>
      </c>
      <c r="B5" s="117"/>
      <c r="C5" s="5"/>
      <c r="D5" s="118" t="s">
        <v>4</v>
      </c>
      <c r="E5" s="119"/>
      <c r="F5" s="120"/>
      <c r="G5" s="6"/>
      <c r="H5" s="3"/>
      <c r="L5" s="5"/>
      <c r="M5" s="5"/>
    </row>
    <row r="6" spans="1:16" ht="15" customHeight="1" x14ac:dyDescent="0.25">
      <c r="A6" s="7" t="s">
        <v>5</v>
      </c>
      <c r="B6" s="8"/>
      <c r="D6" s="101" t="s">
        <v>6</v>
      </c>
      <c r="E6" s="102"/>
      <c r="F6" s="9">
        <f>B8-ROUNDUP((B6/7+B7/14),0)</f>
        <v>0</v>
      </c>
      <c r="G6" s="10" t="s">
        <v>7</v>
      </c>
      <c r="H6" s="11"/>
      <c r="L6" s="12"/>
      <c r="M6" s="10"/>
    </row>
    <row r="7" spans="1:16" x14ac:dyDescent="0.25">
      <c r="A7" s="7" t="s">
        <v>8</v>
      </c>
      <c r="B7" s="8"/>
      <c r="D7" s="101" t="s">
        <v>9</v>
      </c>
      <c r="E7" s="102"/>
      <c r="F7" s="9">
        <f>B10-(B6/3+B7/6)</f>
        <v>0</v>
      </c>
      <c r="G7" s="10" t="s">
        <v>7</v>
      </c>
      <c r="H7" s="11"/>
      <c r="L7" s="12"/>
    </row>
    <row r="8" spans="1:16" x14ac:dyDescent="0.25">
      <c r="A8" s="7" t="s">
        <v>6</v>
      </c>
      <c r="B8" s="13"/>
      <c r="C8" s="12"/>
      <c r="D8" s="101" t="s">
        <v>10</v>
      </c>
      <c r="E8" s="102"/>
      <c r="F8" s="9">
        <f>ROUNDDOWN(B8,0)-(B6/7+B7/14)</f>
        <v>0</v>
      </c>
      <c r="G8" s="14" t="s">
        <v>11</v>
      </c>
      <c r="H8" s="15"/>
      <c r="L8" s="16"/>
      <c r="M8" s="16"/>
      <c r="N8" s="16"/>
      <c r="O8" s="16"/>
      <c r="P8" s="16"/>
    </row>
    <row r="9" spans="1:16" x14ac:dyDescent="0.25">
      <c r="A9" s="7" t="s">
        <v>9</v>
      </c>
      <c r="B9" s="13"/>
      <c r="C9" s="12"/>
      <c r="D9" s="101" t="s">
        <v>12</v>
      </c>
      <c r="E9" s="102"/>
      <c r="F9" s="9" t="e">
        <f>B8/(B8+B9)</f>
        <v>#DIV/0!</v>
      </c>
      <c r="G9" s="14" t="s">
        <v>13</v>
      </c>
      <c r="H9" s="12"/>
      <c r="K9" s="10"/>
      <c r="L9" s="16"/>
      <c r="M9" s="16"/>
      <c r="N9" s="16"/>
      <c r="O9" s="16"/>
    </row>
    <row r="10" spans="1:16" ht="15.75" thickBot="1" x14ac:dyDescent="0.3">
      <c r="A10" s="17" t="s">
        <v>14</v>
      </c>
      <c r="B10" s="18">
        <f>SUM(B8:B9)</f>
        <v>0</v>
      </c>
      <c r="C10" s="12"/>
      <c r="D10" s="103" t="s">
        <v>15</v>
      </c>
      <c r="E10" s="104"/>
      <c r="F10" s="19">
        <f>(B8+B9)/2-B8</f>
        <v>0</v>
      </c>
      <c r="G10" s="14" t="s">
        <v>16</v>
      </c>
      <c r="H10" s="12"/>
      <c r="K10" s="10"/>
      <c r="L10" s="16"/>
      <c r="M10" s="16"/>
      <c r="N10" s="16"/>
      <c r="O10" s="16"/>
    </row>
    <row r="11" spans="1:16" x14ac:dyDescent="0.25">
      <c r="E11" s="20"/>
      <c r="F11" s="14"/>
      <c r="G11" s="12"/>
      <c r="K11" s="10"/>
      <c r="L11" s="16"/>
      <c r="M11" s="16"/>
      <c r="N11" s="16"/>
      <c r="O11" s="16"/>
    </row>
    <row r="12" spans="1:16" ht="15.75" thickBot="1" x14ac:dyDescent="0.3">
      <c r="A12" s="21"/>
      <c r="B12" s="20"/>
      <c r="C12" s="20"/>
      <c r="G12" s="12"/>
      <c r="J12" s="12"/>
      <c r="L12" s="12"/>
    </row>
    <row r="13" spans="1:16" ht="15.75" thickBot="1" x14ac:dyDescent="0.3">
      <c r="A13" s="105" t="s">
        <v>0</v>
      </c>
      <c r="B13" s="106"/>
      <c r="C13" s="107"/>
      <c r="D13" s="5"/>
      <c r="J13" s="12"/>
      <c r="K13" s="10"/>
      <c r="L13" s="12"/>
      <c r="M13" s="10"/>
    </row>
    <row r="14" spans="1:16" x14ac:dyDescent="0.25">
      <c r="A14" s="22"/>
      <c r="B14" s="23" t="s">
        <v>17</v>
      </c>
      <c r="C14" s="24" t="s">
        <v>18</v>
      </c>
      <c r="D14" s="10"/>
      <c r="E14" s="108" t="s">
        <v>19</v>
      </c>
      <c r="F14" s="109"/>
      <c r="G14" s="109"/>
      <c r="H14" s="109"/>
      <c r="I14" s="110"/>
      <c r="L14" s="12"/>
    </row>
    <row r="15" spans="1:16" x14ac:dyDescent="0.25">
      <c r="A15" s="25" t="s">
        <v>20</v>
      </c>
      <c r="B15" s="26"/>
      <c r="C15" s="27">
        <f>(B15+(B15*[1]Satser!F6))/37.5</f>
        <v>0</v>
      </c>
      <c r="D15" s="16"/>
      <c r="E15" s="28" t="s">
        <v>21</v>
      </c>
      <c r="F15" s="111" t="s">
        <v>22</v>
      </c>
      <c r="G15" s="111"/>
      <c r="H15" s="111"/>
      <c r="I15" s="112"/>
      <c r="M15" s="5"/>
    </row>
    <row r="16" spans="1:16" ht="15.75" thickBot="1" x14ac:dyDescent="0.3">
      <c r="A16" s="25" t="s">
        <v>23</v>
      </c>
      <c r="B16" s="26"/>
      <c r="C16" s="27">
        <f>(B16+(B16*[1]Satser!F7))/37.5</f>
        <v>0</v>
      </c>
      <c r="D16" s="29"/>
      <c r="E16" s="30" t="s">
        <v>24</v>
      </c>
      <c r="F16" s="113" t="s">
        <v>25</v>
      </c>
      <c r="G16" s="113"/>
      <c r="H16" s="113"/>
      <c r="I16" s="114"/>
    </row>
    <row r="17" spans="1:16" x14ac:dyDescent="0.25">
      <c r="A17" s="25" t="s">
        <v>47</v>
      </c>
      <c r="B17" s="26"/>
      <c r="C17" s="27">
        <f>(B17+(B17*[1]Satser!F6))/37.5</f>
        <v>0</v>
      </c>
      <c r="D17" s="16" t="s">
        <v>49</v>
      </c>
      <c r="E17" s="16"/>
      <c r="F17" s="16"/>
      <c r="G17" s="16"/>
      <c r="M17" s="10"/>
    </row>
    <row r="18" spans="1:16" x14ac:dyDescent="0.25">
      <c r="A18" s="25" t="s">
        <v>48</v>
      </c>
      <c r="B18" s="26"/>
      <c r="C18" s="27">
        <f>(B18+(B18*[1]Satser!F7))/37.5</f>
        <v>0</v>
      </c>
      <c r="D18" s="29" t="s">
        <v>49</v>
      </c>
      <c r="E18" s="29"/>
      <c r="F18" s="29"/>
      <c r="G18" s="29"/>
    </row>
    <row r="19" spans="1:16" ht="15.75" thickBot="1" x14ac:dyDescent="0.3">
      <c r="A19" s="31" t="s">
        <v>26</v>
      </c>
      <c r="B19" s="32"/>
      <c r="C19" s="33">
        <f>(B19+(B19*[1]Satser!F7))/37.5</f>
        <v>0</v>
      </c>
      <c r="D19" s="29"/>
      <c r="E19" s="29"/>
      <c r="F19" s="29"/>
      <c r="G19" s="29"/>
      <c r="L19" s="12"/>
      <c r="M19" s="16"/>
      <c r="N19" s="16"/>
      <c r="O19" s="16"/>
      <c r="P19" s="16"/>
    </row>
    <row r="20" spans="1:16" ht="15.75" thickBot="1" x14ac:dyDescent="0.3">
      <c r="B20" s="34"/>
      <c r="C20" s="12"/>
      <c r="D20" s="35"/>
      <c r="E20" s="35"/>
      <c r="F20" s="35"/>
      <c r="G20" s="35"/>
      <c r="K20" s="10"/>
      <c r="L20" s="16"/>
      <c r="M20" s="16"/>
      <c r="N20" s="16"/>
      <c r="O20" s="16"/>
    </row>
    <row r="21" spans="1:16" ht="15" customHeight="1" x14ac:dyDescent="0.25">
      <c r="A21" s="83" t="s">
        <v>27</v>
      </c>
      <c r="B21" s="84"/>
      <c r="C21" s="85"/>
      <c r="D21" s="35"/>
      <c r="E21" s="35"/>
      <c r="F21" s="35"/>
      <c r="G21" s="35"/>
      <c r="H21" s="86" t="s">
        <v>28</v>
      </c>
      <c r="I21" s="87"/>
      <c r="K21" s="10"/>
      <c r="L21" s="16"/>
      <c r="M21" s="16"/>
      <c r="N21" s="16"/>
      <c r="O21" s="16"/>
    </row>
    <row r="22" spans="1:16" ht="15.75" thickBot="1" x14ac:dyDescent="0.3">
      <c r="A22" s="36"/>
      <c r="B22" s="37" t="s">
        <v>29</v>
      </c>
      <c r="C22" s="38" t="s">
        <v>30</v>
      </c>
      <c r="D22" s="35"/>
      <c r="E22" s="35"/>
      <c r="F22" s="35"/>
      <c r="G22" s="35"/>
      <c r="H22" s="88"/>
      <c r="I22" s="89"/>
      <c r="K22" s="10"/>
      <c r="L22" s="16"/>
      <c r="M22" s="16"/>
      <c r="N22" s="16"/>
      <c r="O22" s="16"/>
    </row>
    <row r="23" spans="1:16" ht="15" customHeight="1" x14ac:dyDescent="0.25">
      <c r="A23" s="39" t="s">
        <v>6</v>
      </c>
      <c r="B23" s="40">
        <f>C15+C17</f>
        <v>0</v>
      </c>
      <c r="C23" s="41"/>
      <c r="D23" s="90" t="s">
        <v>31</v>
      </c>
      <c r="E23" s="91"/>
      <c r="F23" s="92"/>
      <c r="G23" s="35"/>
      <c r="H23" s="42" t="s">
        <v>6</v>
      </c>
      <c r="I23" s="43">
        <f>C23-B23</f>
        <v>0</v>
      </c>
      <c r="K23" s="10"/>
      <c r="L23" s="16"/>
      <c r="M23" s="16"/>
      <c r="N23" s="16"/>
      <c r="O23" s="16"/>
    </row>
    <row r="24" spans="1:16" ht="15.75" thickBot="1" x14ac:dyDescent="0.3">
      <c r="A24" s="44" t="s">
        <v>32</v>
      </c>
      <c r="B24" s="45">
        <f>C16+C18+C19</f>
        <v>0</v>
      </c>
      <c r="C24" s="46"/>
      <c r="D24" s="93"/>
      <c r="E24" s="94"/>
      <c r="F24" s="95"/>
      <c r="G24" s="35"/>
      <c r="H24" s="47" t="s">
        <v>32</v>
      </c>
      <c r="I24" s="48">
        <f>C24-B24</f>
        <v>0</v>
      </c>
      <c r="K24" s="10"/>
      <c r="L24" s="16"/>
      <c r="M24" s="16"/>
      <c r="N24" s="16"/>
      <c r="O24" s="16"/>
    </row>
    <row r="25" spans="1:16" ht="15.75" thickBot="1" x14ac:dyDescent="0.3">
      <c r="B25" s="34"/>
      <c r="C25" s="12"/>
      <c r="D25" s="35"/>
      <c r="E25" s="35"/>
      <c r="F25" s="35"/>
      <c r="G25" s="35"/>
      <c r="K25" s="10"/>
      <c r="L25" s="16"/>
      <c r="M25" s="16"/>
      <c r="N25" s="16"/>
      <c r="O25" s="16"/>
    </row>
    <row r="26" spans="1:16" x14ac:dyDescent="0.25">
      <c r="A26" s="96" t="s">
        <v>33</v>
      </c>
      <c r="B26" s="97"/>
      <c r="C26" s="97"/>
      <c r="D26" s="97"/>
      <c r="E26" s="97"/>
      <c r="F26" s="97"/>
      <c r="G26" s="98"/>
      <c r="J26" s="12"/>
      <c r="K26" s="16"/>
    </row>
    <row r="27" spans="1:16" s="56" customFormat="1" ht="75.75" thickBot="1" x14ac:dyDescent="0.3">
      <c r="A27" s="49"/>
      <c r="B27" s="50" t="s">
        <v>34</v>
      </c>
      <c r="C27" s="51" t="s">
        <v>35</v>
      </c>
      <c r="D27" s="52" t="s">
        <v>36</v>
      </c>
      <c r="E27" s="53" t="s">
        <v>37</v>
      </c>
      <c r="F27" s="54" t="s">
        <v>38</v>
      </c>
      <c r="G27" s="55" t="s">
        <v>39</v>
      </c>
      <c r="J27" s="12"/>
      <c r="K27"/>
      <c r="L27"/>
      <c r="M27"/>
      <c r="N27"/>
      <c r="O27"/>
      <c r="P27"/>
    </row>
    <row r="28" spans="1:16" ht="15" customHeight="1" x14ac:dyDescent="0.25">
      <c r="A28" s="57" t="s">
        <v>6</v>
      </c>
      <c r="B28" s="58">
        <f>B8</f>
        <v>0</v>
      </c>
      <c r="C28" s="59">
        <f>C23</f>
        <v>0</v>
      </c>
      <c r="D28" s="60">
        <f>ROUNDUP((B6/7+B7/14),0)</f>
        <v>0</v>
      </c>
      <c r="E28" s="61">
        <f>D28+C28</f>
        <v>0</v>
      </c>
      <c r="F28" s="62">
        <f>E28-B28</f>
        <v>0</v>
      </c>
      <c r="G28" s="63"/>
      <c r="L28" s="12"/>
    </row>
    <row r="29" spans="1:16" ht="15.75" thickBot="1" x14ac:dyDescent="0.3">
      <c r="A29" s="57" t="s">
        <v>32</v>
      </c>
      <c r="B29" s="58">
        <f>B9</f>
        <v>0</v>
      </c>
      <c r="C29" s="59">
        <f>C24</f>
        <v>0</v>
      </c>
      <c r="D29" s="60">
        <f>(B6/3+B7/6)-D28</f>
        <v>0</v>
      </c>
      <c r="E29" s="61">
        <f>D29+C29</f>
        <v>0</v>
      </c>
      <c r="F29" s="62">
        <f>E29-B29</f>
        <v>0</v>
      </c>
      <c r="G29" s="64"/>
      <c r="L29" s="12"/>
    </row>
    <row r="30" spans="1:16" ht="15.75" thickBot="1" x14ac:dyDescent="0.3">
      <c r="A30" s="65" t="s">
        <v>40</v>
      </c>
      <c r="B30" s="66">
        <f t="shared" ref="B30:F30" si="0">SUM(B28:B29)</f>
        <v>0</v>
      </c>
      <c r="C30" s="67">
        <f t="shared" si="0"/>
        <v>0</v>
      </c>
      <c r="D30" s="68">
        <f t="shared" si="0"/>
        <v>0</v>
      </c>
      <c r="E30" s="69">
        <f t="shared" si="0"/>
        <v>0</v>
      </c>
      <c r="F30" s="70">
        <f t="shared" si="0"/>
        <v>0</v>
      </c>
      <c r="G30" s="71">
        <f>(G28-F28)+(G29-F29)</f>
        <v>0</v>
      </c>
      <c r="H30" t="s">
        <v>41</v>
      </c>
    </row>
    <row r="31" spans="1:16" ht="15.75" thickBot="1" x14ac:dyDescent="0.3"/>
    <row r="32" spans="1:16" x14ac:dyDescent="0.25">
      <c r="A32" s="99" t="s">
        <v>42</v>
      </c>
      <c r="B32" s="100"/>
      <c r="D32" s="72" t="s">
        <v>43</v>
      </c>
      <c r="E32" s="73"/>
      <c r="F32" s="74"/>
    </row>
    <row r="33" spans="1:7" x14ac:dyDescent="0.25">
      <c r="A33" s="42" t="s">
        <v>5</v>
      </c>
      <c r="B33" s="75">
        <f>B6</f>
        <v>0</v>
      </c>
      <c r="D33" s="79" t="s">
        <v>6</v>
      </c>
      <c r="E33" s="80"/>
      <c r="F33" s="76">
        <f>B35-ROUNDUP((B33/7+B34/14),0)-C28</f>
        <v>0</v>
      </c>
      <c r="G33" s="10" t="s">
        <v>7</v>
      </c>
    </row>
    <row r="34" spans="1:7" x14ac:dyDescent="0.25">
      <c r="A34" s="42" t="s">
        <v>8</v>
      </c>
      <c r="B34" s="75">
        <f>B7</f>
        <v>0</v>
      </c>
      <c r="D34" s="79" t="s">
        <v>9</v>
      </c>
      <c r="E34" s="80"/>
      <c r="F34" s="76">
        <f>B37-E30</f>
        <v>0</v>
      </c>
      <c r="G34" s="10" t="s">
        <v>7</v>
      </c>
    </row>
    <row r="35" spans="1:7" x14ac:dyDescent="0.25">
      <c r="A35" s="42" t="s">
        <v>6</v>
      </c>
      <c r="B35" s="77">
        <f>B28+G28</f>
        <v>0</v>
      </c>
      <c r="D35" s="79" t="s">
        <v>10</v>
      </c>
      <c r="E35" s="80"/>
      <c r="F35" s="76">
        <f>ROUNDDOWN(B35-C23,0)-(B6/7+B7/14)</f>
        <v>0</v>
      </c>
      <c r="G35" s="14" t="s">
        <v>11</v>
      </c>
    </row>
    <row r="36" spans="1:7" x14ac:dyDescent="0.25">
      <c r="A36" s="42" t="s">
        <v>44</v>
      </c>
      <c r="B36" s="77">
        <f>B29+G29</f>
        <v>0</v>
      </c>
      <c r="D36" s="79" t="s">
        <v>45</v>
      </c>
      <c r="E36" s="80"/>
      <c r="F36" s="76" t="e">
        <f>(B35-C28)/(B35+B36-G30)</f>
        <v>#DIV/0!</v>
      </c>
      <c r="G36" s="14"/>
    </row>
    <row r="37" spans="1:7" ht="15.75" thickBot="1" x14ac:dyDescent="0.3">
      <c r="A37" s="47" t="s">
        <v>14</v>
      </c>
      <c r="B37" s="48">
        <f>SUM(B35:B36)</f>
        <v>0</v>
      </c>
      <c r="D37" s="81" t="s">
        <v>46</v>
      </c>
      <c r="E37" s="82"/>
      <c r="F37" s="78" t="e">
        <f>B35/(B35+B36)</f>
        <v>#DIV/0!</v>
      </c>
      <c r="G37" s="14"/>
    </row>
  </sheetData>
  <sheetProtection algorithmName="SHA-512" hashValue="KtpmB2lUqsE03/hg6ap5u3VgwB5xUYSoqSgUIzJtkMFsJ79a6I4R1czidSLYffBkSpliVW4PBuqfe26qDNg3Hw==" saltValue="t4kvmN/AXGuuYYOcaK0TUg==" spinCount="100000" sheet="1" objects="1" scenarios="1"/>
  <protectedRanges>
    <protectedRange sqref="B8" name="Grunnbemanning pedagog"/>
    <protectedRange sqref="B9" name="Øvrig grunnbemanning"/>
    <protectedRange sqref="B6" name="Barn under tre år"/>
    <protectedRange sqref="B7" name="Barn over tre år"/>
    <protectedRange sqref="B15" name="Vedtak pedagog"/>
    <protectedRange sqref="B16" name="Vedtak assistent"/>
    <protectedRange sqref="B17" name="Henvist pedagog"/>
    <protectedRange sqref="B18" name="Henvist assistent"/>
    <protectedRange sqref="B19" name="Øvrig behov tilrettelegging"/>
    <protectedRange sqref="C23" name="Tildelt pedagog"/>
    <protectedRange sqref="C24" name="Tildelt assistent"/>
    <protectedRange sqref="G28" name="Tilførsel pedagog"/>
    <protectedRange sqref="G29" name="Tilførsel assistent"/>
  </protectedRanges>
  <mergeCells count="22">
    <mergeCell ref="F16:I16"/>
    <mergeCell ref="A2:F2"/>
    <mergeCell ref="A5:B5"/>
    <mergeCell ref="D5:F5"/>
    <mergeCell ref="D6:E6"/>
    <mergeCell ref="D7:E7"/>
    <mergeCell ref="D8:E8"/>
    <mergeCell ref="D9:E9"/>
    <mergeCell ref="D10:E10"/>
    <mergeCell ref="A13:C13"/>
    <mergeCell ref="E14:I14"/>
    <mergeCell ref="F15:I15"/>
    <mergeCell ref="H21:I22"/>
    <mergeCell ref="D23:F24"/>
    <mergeCell ref="A26:G26"/>
    <mergeCell ref="A32:B32"/>
    <mergeCell ref="D33:E33"/>
    <mergeCell ref="D34:E34"/>
    <mergeCell ref="D35:E35"/>
    <mergeCell ref="D36:E36"/>
    <mergeCell ref="D37:E37"/>
    <mergeCell ref="A21:C21"/>
  </mergeCells>
  <pageMargins left="0.7" right="0.7" top="0.75" bottom="0.75" header="0.3" footer="0.3"/>
  <pageSetup paperSize="9" orientation="portrait" verticalDpi="300" r:id="rId1"/>
  <ignoredErrors>
    <ignoredError sqref="C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Behovsmelding</vt:lpstr>
    </vt:vector>
  </TitlesOfParts>
  <Company>Sandefjord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Hole Skofteland</dc:creator>
  <cp:lastModifiedBy>Kerstin Hole Skofteland</cp:lastModifiedBy>
  <dcterms:created xsi:type="dcterms:W3CDTF">2024-04-16T08:36:42Z</dcterms:created>
  <dcterms:modified xsi:type="dcterms:W3CDTF">2024-04-17T10:59:07Z</dcterms:modified>
</cp:coreProperties>
</file>